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S26" i="1" l="1"/>
  <c r="S8" i="1"/>
  <c r="S14" i="1"/>
  <c r="S17" i="1"/>
  <c r="S23" i="1" l="1"/>
  <c r="G17" i="1"/>
  <c r="G14" i="1"/>
  <c r="G11" i="1"/>
  <c r="G8" i="1"/>
  <c r="G21" i="1"/>
  <c r="G20" i="1"/>
  <c r="G25" i="1"/>
  <c r="G24" i="1"/>
  <c r="T27" i="1"/>
  <c r="Q10" i="1"/>
  <c r="G10" i="1" s="1"/>
  <c r="K26" i="1"/>
  <c r="U9" i="1"/>
  <c r="G9" i="1" s="1"/>
  <c r="P28" i="1"/>
  <c r="P27" i="1"/>
  <c r="J27" i="1"/>
  <c r="U28" i="1"/>
  <c r="T28" i="1"/>
  <c r="R28" i="1"/>
  <c r="Q27" i="1"/>
  <c r="O28" i="1"/>
  <c r="N28" i="1"/>
  <c r="M28" i="1"/>
  <c r="L26" i="1"/>
  <c r="I28" i="1"/>
  <c r="G18" i="1"/>
  <c r="G16" i="1"/>
  <c r="G15" i="1"/>
  <c r="G12" i="1"/>
  <c r="T26" i="1"/>
  <c r="R27" i="1"/>
  <c r="U26" i="1"/>
  <c r="P26" i="1"/>
  <c r="O27" i="1"/>
  <c r="N27" i="1"/>
  <c r="M27" i="1"/>
  <c r="L28" i="1"/>
  <c r="L27" i="1"/>
  <c r="K28" i="1"/>
  <c r="K27" i="1"/>
  <c r="I26" i="1"/>
  <c r="H27" i="1"/>
  <c r="H26" i="1"/>
  <c r="N23" i="1"/>
  <c r="N26" i="1" s="1"/>
  <c r="J26" i="1"/>
  <c r="I27" i="1"/>
  <c r="B31" i="1"/>
  <c r="Q26" i="1"/>
  <c r="H28" i="1"/>
  <c r="J28" i="1"/>
  <c r="M26" i="1"/>
  <c r="O26" i="1"/>
  <c r="R26" i="1"/>
  <c r="U27" i="1"/>
  <c r="S28" i="1"/>
  <c r="S27" i="1"/>
  <c r="Q28" i="1" l="1"/>
  <c r="G27" i="1"/>
  <c r="G28" i="1"/>
  <c r="G23" i="1"/>
  <c r="G26" i="1" s="1"/>
</calcChain>
</file>

<file path=xl/sharedStrings.xml><?xml version="1.0" encoding="utf-8"?>
<sst xmlns="http://schemas.openxmlformats.org/spreadsheetml/2006/main" count="68" uniqueCount="45">
  <si>
    <t>Наименование показателя</t>
  </si>
  <si>
    <t>Источник</t>
  </si>
  <si>
    <t>Объем (рублей)</t>
  </si>
  <si>
    <t>Всего</t>
  </si>
  <si>
    <t>в том числе по годам реализации муниципальной программы</t>
  </si>
  <si>
    <t>Всего, из них расходы за счет:</t>
  </si>
  <si>
    <t>2. Поступлений целевого характера из областного бюджета</t>
  </si>
  <si>
    <t>№ п/п</t>
  </si>
  <si>
    <t xml:space="preserve">Срок реализации </t>
  </si>
  <si>
    <t>Финансовое обеспечение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</si>
  <si>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</si>
  <si>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</si>
  <si>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</si>
  <si>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</si>
  <si>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</si>
  <si>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</si>
  <si>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</si>
  <si>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1. Налоговых и неналоговых доходов, поступлений нецелевого характера из муниципального бюджета</t>
  </si>
  <si>
    <t>Соисполнитель, исполнитель основного мероприятия, исполнитель мероприятия (*)</t>
  </si>
  <si>
    <t>3</t>
  </si>
  <si>
    <t>СТРУКТУРА МУНИЦИПАЛЬНОЙ ПРОГРАММЫ ПО ИТОГОВЫМ СУММАМ ПОДПРОГРАММ</t>
  </si>
  <si>
    <t>2</t>
  </si>
  <si>
    <t>4</t>
  </si>
  <si>
    <t>Итого муниципальной программе</t>
  </si>
  <si>
    <t>с 2014</t>
  </si>
  <si>
    <t>5</t>
  </si>
  <si>
    <t>Администрация Борисовского сельского поселения Шербакульского муниципального района Омской области</t>
  </si>
  <si>
    <t>2021 год</t>
  </si>
  <si>
    <t>2022 год</t>
  </si>
  <si>
    <t>2023 год</t>
  </si>
  <si>
    <t>2024 год</t>
  </si>
  <si>
    <t>Приложение № 1 к муниципальной программе Борисовского сельского поселения Шербакульского муниципального района Омской области "Развитие экономического потенциала Борисовского сельского поселения Шербакульского муниципального района Омской области"</t>
  </si>
  <si>
    <t>Подпрограмма 6 муниципальной программы «Комплексное развитие сельских территорий Борисовского сельского поселения Шербакульского муниципального района Омской области»</t>
  </si>
  <si>
    <t xml:space="preserve">Подпрограмма 5 муниципальной программы «Развитие культуры и пропаганда культурных ценностей на территории Борисовского сельского поселения Шербакульского муниципального района Омской области» </t>
  </si>
  <si>
    <t xml:space="preserve">Подпрограмма 4 муниципальной программы «Развитие физической культуры и спорта в Борисовском сельском поселении Шербакульского муниципального района Ом-ской области » </t>
  </si>
  <si>
    <t xml:space="preserve"> Подпрограмма 3 муниципальной программы «Обеспечение безопасности дорожного движения в Борисовском сельском поселении Шербакульского муниципального района Омской области » </t>
  </si>
  <si>
    <t xml:space="preserve"> Подпрограмма 2 муниципальной программы «Обеспечение энергосбережения и повышения энергетической эффективности экономики в Борисовском сельском поселении Шербакульского муниципального района Омской области"</t>
  </si>
  <si>
    <t xml:space="preserve"> Подпрограмма 1 муниципальной программы "Осуществление эффективного муниципального управления, управление общественными финансами и имуществом Борисовского сельского поселения Шербакульского муниципального района Омской области"</t>
  </si>
  <si>
    <t>6</t>
  </si>
  <si>
    <t>3590651,92</t>
  </si>
  <si>
    <t>4208423,84</t>
  </si>
  <si>
    <t>218423,74</t>
  </si>
  <si>
    <t>по 2027</t>
  </si>
  <si>
    <t>3528677,32</t>
  </si>
  <si>
    <t>3730924,79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</si>
</sst>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49" fontId="2" fillId="0" borderId="3" xfId="0" applyNumberFormat="1" applyFont="1" applyFill="1" applyBorder="1" applyAlignment="1">
      <alignment horizontal="center" vertical="top" wrapText="1"/>
    </xf>
    <xf numFmtId="49" fontId="2" fillId="0" borderId="4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49" fontId="1" fillId="0" borderId="3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0" fontId="8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top" wrapText="1"/>
    </xf>
    <xf numFmtId="0" fontId="0" fillId="0" borderId="2" xfId="0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3"/>
  <sheetViews>
    <sheetView tabSelected="1" zoomScale="59" zoomScaleNormal="59" workbookViewId="0">
      <selection activeCell="N12" sqref="N12"/>
    </sheetView>
  </sheetViews>
  <sheetFormatPr defaultRowHeight="15" x14ac:dyDescent="0.25"/>
  <cols>
    <col min="1" max="1" width="7.5703125" style="5" customWidth="1"/>
    <col min="2" max="2" width="29.7109375" style="5" customWidth="1"/>
    <col min="3" max="3" width="8.7109375" style="3" customWidth="1"/>
    <col min="4" max="4" width="9.28515625" style="3" bestFit="1" customWidth="1"/>
    <col min="5" max="5" width="19.42578125" style="3" customWidth="1"/>
    <col min="6" max="6" width="19.7109375" style="3" customWidth="1"/>
    <col min="7" max="7" width="20.42578125" style="3" customWidth="1"/>
    <col min="8" max="8" width="13.5703125" style="3" customWidth="1"/>
    <col min="9" max="9" width="13.7109375" style="3" customWidth="1"/>
    <col min="10" max="10" width="14.28515625" style="3" customWidth="1"/>
    <col min="11" max="12" width="13.140625" style="3" customWidth="1"/>
    <col min="13" max="14" width="13.7109375" style="3" customWidth="1"/>
    <col min="15" max="15" width="14.85546875" style="3" customWidth="1"/>
    <col min="16" max="16" width="13.7109375" style="3" customWidth="1"/>
    <col min="17" max="18" width="16.42578125" style="3" customWidth="1"/>
    <col min="19" max="19" width="18.140625" style="3" customWidth="1"/>
    <col min="20" max="20" width="13.7109375" style="3" customWidth="1"/>
    <col min="21" max="21" width="14.42578125" style="3" customWidth="1"/>
    <col min="22" max="16384" width="9.140625" style="3"/>
  </cols>
  <sheetData>
    <row r="1" spans="1:21" ht="43.5" customHeight="1" x14ac:dyDescent="0.25">
      <c r="G1" s="12" t="s">
        <v>31</v>
      </c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s="6" customFormat="1" ht="51.75" customHeight="1" x14ac:dyDescent="0.25">
      <c r="A2" s="18" t="s">
        <v>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33.75" customHeight="1" x14ac:dyDescent="0.25">
      <c r="A3" s="17" t="s">
        <v>7</v>
      </c>
      <c r="B3" s="16" t="s">
        <v>0</v>
      </c>
      <c r="C3" s="16" t="s">
        <v>8</v>
      </c>
      <c r="D3" s="20"/>
      <c r="E3" s="16" t="s">
        <v>18</v>
      </c>
      <c r="F3" s="17" t="s">
        <v>9</v>
      </c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ht="30" customHeight="1" x14ac:dyDescent="0.25">
      <c r="A4" s="17"/>
      <c r="B4" s="16"/>
      <c r="C4" s="16" t="s">
        <v>24</v>
      </c>
      <c r="D4" s="19" t="s">
        <v>42</v>
      </c>
      <c r="E4" s="16"/>
      <c r="F4" s="17" t="s">
        <v>1</v>
      </c>
      <c r="G4" s="17" t="s">
        <v>2</v>
      </c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1" ht="15" customHeight="1" x14ac:dyDescent="0.25">
      <c r="A5" s="17"/>
      <c r="B5" s="16"/>
      <c r="C5" s="16"/>
      <c r="D5" s="16"/>
      <c r="E5" s="16"/>
      <c r="F5" s="17"/>
      <c r="G5" s="17" t="s">
        <v>3</v>
      </c>
      <c r="H5" s="17" t="s">
        <v>4</v>
      </c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1" x14ac:dyDescent="0.25">
      <c r="A6" s="17"/>
      <c r="B6" s="16"/>
      <c r="C6" s="16"/>
      <c r="D6" s="16"/>
      <c r="E6" s="16"/>
      <c r="F6" s="17"/>
      <c r="G6" s="17"/>
      <c r="H6" s="2" t="s">
        <v>10</v>
      </c>
      <c r="I6" s="2" t="s">
        <v>11</v>
      </c>
      <c r="J6" s="2" t="s">
        <v>12</v>
      </c>
      <c r="K6" s="2" t="s">
        <v>13</v>
      </c>
      <c r="L6" s="2" t="s">
        <v>14</v>
      </c>
      <c r="M6" s="2" t="s">
        <v>15</v>
      </c>
      <c r="N6" s="2" t="s">
        <v>16</v>
      </c>
      <c r="O6" s="8" t="s">
        <v>27</v>
      </c>
      <c r="P6" s="8" t="s">
        <v>28</v>
      </c>
      <c r="Q6" s="8" t="s">
        <v>29</v>
      </c>
      <c r="R6" s="8" t="s">
        <v>30</v>
      </c>
      <c r="S6" s="8">
        <v>2025</v>
      </c>
      <c r="T6" s="8">
        <v>2026</v>
      </c>
      <c r="U6" s="8">
        <v>2027</v>
      </c>
    </row>
    <row r="7" spans="1:21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4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12</v>
      </c>
      <c r="N7" s="2">
        <v>14</v>
      </c>
      <c r="O7" s="2">
        <v>15</v>
      </c>
      <c r="P7" s="2">
        <v>16</v>
      </c>
      <c r="Q7" s="2">
        <v>17</v>
      </c>
      <c r="R7" s="2">
        <v>18</v>
      </c>
      <c r="S7" s="2">
        <v>19</v>
      </c>
      <c r="T7" s="2">
        <v>20</v>
      </c>
      <c r="U7" s="2">
        <v>21</v>
      </c>
    </row>
    <row r="8" spans="1:21" s="1" customFormat="1" ht="33" customHeight="1" x14ac:dyDescent="0.25">
      <c r="A8" s="22">
        <v>1</v>
      </c>
      <c r="B8" s="38" t="s">
        <v>37</v>
      </c>
      <c r="C8" s="39">
        <v>2014</v>
      </c>
      <c r="D8" s="39">
        <v>2027</v>
      </c>
      <c r="E8" s="22" t="s">
        <v>26</v>
      </c>
      <c r="F8" s="40" t="s">
        <v>5</v>
      </c>
      <c r="G8" s="41">
        <f>H8+I8+J8+K8+L8+M8+N8+O8+P8+Q8+R8+U8+S8+T8</f>
        <v>67457795.280000001</v>
      </c>
      <c r="H8" s="41">
        <v>5048258.1499999994</v>
      </c>
      <c r="I8" s="41">
        <v>4261938.1900000004</v>
      </c>
      <c r="J8" s="41">
        <v>3677485.39</v>
      </c>
      <c r="K8" s="41">
        <v>3945324.5999999996</v>
      </c>
      <c r="L8" s="41">
        <v>4287136.7300000004</v>
      </c>
      <c r="M8" s="41">
        <v>3323700</v>
      </c>
      <c r="N8" s="41">
        <v>5137895.25</v>
      </c>
      <c r="O8" s="41">
        <v>4846398.6800000006</v>
      </c>
      <c r="P8" s="41">
        <v>4294773.84</v>
      </c>
      <c r="Q8" s="41">
        <v>4661779.22</v>
      </c>
      <c r="R8" s="42">
        <v>5983213.4500000002</v>
      </c>
      <c r="S8" s="41">
        <f>S9+S10</f>
        <v>7488812.4700000007</v>
      </c>
      <c r="T8" s="41">
        <v>5363665.66</v>
      </c>
      <c r="U8" s="41">
        <v>5137413.6500000004</v>
      </c>
    </row>
    <row r="9" spans="1:21" s="1" customFormat="1" ht="43.5" customHeight="1" x14ac:dyDescent="0.25">
      <c r="A9" s="23"/>
      <c r="B9" s="43"/>
      <c r="C9" s="44"/>
      <c r="D9" s="44"/>
      <c r="E9" s="23"/>
      <c r="F9" s="45" t="s">
        <v>17</v>
      </c>
      <c r="G9" s="46">
        <f>H9+I9+J9+K9+L9+M9+N9+O9+P9+Q9+R9+S9+U9+T9</f>
        <v>56033580.460000008</v>
      </c>
      <c r="H9" s="47">
        <v>4670809.1500000004</v>
      </c>
      <c r="I9" s="47">
        <v>3669214.7600000002</v>
      </c>
      <c r="J9" s="47">
        <v>3229037.37</v>
      </c>
      <c r="K9" s="46" t="s">
        <v>43</v>
      </c>
      <c r="L9" s="46" t="s">
        <v>44</v>
      </c>
      <c r="M9" s="47">
        <v>3183700</v>
      </c>
      <c r="N9" s="47">
        <v>3804672.8499999996</v>
      </c>
      <c r="O9" s="47">
        <v>3644949.0700000003</v>
      </c>
      <c r="P9" s="47">
        <v>3292041.17</v>
      </c>
      <c r="Q9" s="46" t="s">
        <v>39</v>
      </c>
      <c r="R9" s="42">
        <v>4745850.8</v>
      </c>
      <c r="S9" s="46">
        <v>5032961.95</v>
      </c>
      <c r="T9" s="46">
        <v>5073404.66</v>
      </c>
      <c r="U9" s="47">
        <f>U8-U10</f>
        <v>4836684.6500000004</v>
      </c>
    </row>
    <row r="10" spans="1:21" s="1" customFormat="1" ht="54.75" customHeight="1" x14ac:dyDescent="0.25">
      <c r="A10" s="24"/>
      <c r="B10" s="48"/>
      <c r="C10" s="49"/>
      <c r="D10" s="49"/>
      <c r="E10" s="24"/>
      <c r="F10" s="45" t="s">
        <v>6</v>
      </c>
      <c r="G10" s="47">
        <f>H10+I10+J10+K10+L10+M10+N10+O10+P10+Q10+R10+U10+S10+T10</f>
        <v>11424214.819999998</v>
      </c>
      <c r="H10" s="47">
        <v>377448.99999999907</v>
      </c>
      <c r="I10" s="47">
        <v>592723.43000000017</v>
      </c>
      <c r="J10" s="47">
        <v>448448.02</v>
      </c>
      <c r="K10" s="47">
        <v>416647.2799999998</v>
      </c>
      <c r="L10" s="47">
        <v>556211.93999999994</v>
      </c>
      <c r="M10" s="47">
        <v>140000</v>
      </c>
      <c r="N10" s="47">
        <v>1333222.4000000004</v>
      </c>
      <c r="O10" s="47">
        <v>1201449.6100000003</v>
      </c>
      <c r="P10" s="47">
        <v>1002732.6699999999</v>
      </c>
      <c r="Q10" s="46">
        <f>Q8-Q9</f>
        <v>1071127.2999999998</v>
      </c>
      <c r="R10" s="50">
        <v>1237362.6499999999</v>
      </c>
      <c r="S10" s="46">
        <v>2455850.52</v>
      </c>
      <c r="T10" s="47">
        <v>290261</v>
      </c>
      <c r="U10" s="47">
        <v>300729</v>
      </c>
    </row>
    <row r="11" spans="1:21" s="1" customFormat="1" ht="36" customHeight="1" x14ac:dyDescent="0.25">
      <c r="A11" s="14" t="s">
        <v>21</v>
      </c>
      <c r="B11" s="51" t="s">
        <v>36</v>
      </c>
      <c r="C11" s="39">
        <v>2014</v>
      </c>
      <c r="D11" s="39">
        <v>2027</v>
      </c>
      <c r="E11" s="22" t="s">
        <v>26</v>
      </c>
      <c r="F11" s="45" t="s">
        <v>5</v>
      </c>
      <c r="G11" s="52">
        <f>H11+I11+J11+K11+L11+M11+N11+O11+P11+Q11+R11+U11+S11+T11</f>
        <v>910448.06550000003</v>
      </c>
      <c r="H11" s="52">
        <v>81561.355500000005</v>
      </c>
      <c r="I11" s="52">
        <v>32722</v>
      </c>
      <c r="J11" s="52">
        <v>6825</v>
      </c>
      <c r="K11" s="52">
        <v>10612</v>
      </c>
      <c r="L11" s="52">
        <v>14590</v>
      </c>
      <c r="M11" s="52">
        <v>112000</v>
      </c>
      <c r="N11" s="52">
        <v>13250</v>
      </c>
      <c r="O11" s="52">
        <v>24183.599999999999</v>
      </c>
      <c r="P11" s="52">
        <v>211916.65</v>
      </c>
      <c r="Q11" s="52">
        <v>65925.02</v>
      </c>
      <c r="R11" s="52">
        <v>0</v>
      </c>
      <c r="S11" s="52">
        <v>210342.44</v>
      </c>
      <c r="T11" s="52">
        <v>126520</v>
      </c>
      <c r="U11" s="52">
        <v>0</v>
      </c>
    </row>
    <row r="12" spans="1:21" s="1" customFormat="1" ht="75" customHeight="1" x14ac:dyDescent="0.25">
      <c r="A12" s="15"/>
      <c r="B12" s="53"/>
      <c r="C12" s="44"/>
      <c r="D12" s="44"/>
      <c r="E12" s="23"/>
      <c r="F12" s="45" t="s">
        <v>17</v>
      </c>
      <c r="G12" s="47">
        <f>H12+I12+J12+K12+L12+M12+N12+O12+P12+Q12+R12+U12+S12+T12</f>
        <v>910448.06550000003</v>
      </c>
      <c r="H12" s="47">
        <v>81561.355500000005</v>
      </c>
      <c r="I12" s="47">
        <v>32722</v>
      </c>
      <c r="J12" s="47">
        <v>6825</v>
      </c>
      <c r="K12" s="47">
        <v>10612</v>
      </c>
      <c r="L12" s="47">
        <v>14590</v>
      </c>
      <c r="M12" s="47">
        <v>112000</v>
      </c>
      <c r="N12" s="47">
        <v>13250</v>
      </c>
      <c r="O12" s="47">
        <v>24183.599999999999</v>
      </c>
      <c r="P12" s="47">
        <v>211916.65</v>
      </c>
      <c r="Q12" s="47">
        <v>65925.02</v>
      </c>
      <c r="R12" s="52">
        <v>0</v>
      </c>
      <c r="S12" s="52">
        <v>210342.44</v>
      </c>
      <c r="T12" s="52">
        <v>126520</v>
      </c>
      <c r="U12" s="52">
        <v>0</v>
      </c>
    </row>
    <row r="13" spans="1:21" s="1" customFormat="1" ht="45" customHeight="1" x14ac:dyDescent="0.25">
      <c r="A13" s="15"/>
      <c r="B13" s="53"/>
      <c r="C13" s="44"/>
      <c r="D13" s="44"/>
      <c r="E13" s="24"/>
      <c r="F13" s="45" t="s">
        <v>6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</row>
    <row r="14" spans="1:21" s="1" customFormat="1" ht="15" customHeight="1" x14ac:dyDescent="0.25">
      <c r="A14" s="14" t="s">
        <v>19</v>
      </c>
      <c r="B14" s="51" t="s">
        <v>35</v>
      </c>
      <c r="C14" s="39">
        <v>2014</v>
      </c>
      <c r="D14" s="39">
        <v>2027</v>
      </c>
      <c r="E14" s="22" t="s">
        <v>26</v>
      </c>
      <c r="F14" s="11" t="s">
        <v>5</v>
      </c>
      <c r="G14" s="52">
        <f>H14+I14+J14+K14+L14+M14+N14+O14+P14+Q14+R14+U14+S14+T14</f>
        <v>26849262.57</v>
      </c>
      <c r="H14" s="52">
        <v>1090143.19</v>
      </c>
      <c r="I14" s="52">
        <v>732927.96</v>
      </c>
      <c r="J14" s="52">
        <v>1409611.84</v>
      </c>
      <c r="K14" s="52">
        <v>1124096.04</v>
      </c>
      <c r="L14" s="52">
        <v>5164011.8499999996</v>
      </c>
      <c r="M14" s="52">
        <v>1400000</v>
      </c>
      <c r="N14" s="52">
        <v>1104843.08</v>
      </c>
      <c r="O14" s="52">
        <v>1431128.9</v>
      </c>
      <c r="P14" s="52">
        <v>1881146.38</v>
      </c>
      <c r="Q14" s="52">
        <v>1921614.19</v>
      </c>
      <c r="R14" s="52">
        <v>1989186.96</v>
      </c>
      <c r="S14" s="52">
        <f>S15+S16</f>
        <v>4130436.91</v>
      </c>
      <c r="T14" s="52">
        <v>1457639.54</v>
      </c>
      <c r="U14" s="52">
        <v>2012475.73</v>
      </c>
    </row>
    <row r="15" spans="1:21" s="1" customFormat="1" ht="75.75" customHeight="1" x14ac:dyDescent="0.25">
      <c r="A15" s="15"/>
      <c r="B15" s="53"/>
      <c r="C15" s="44"/>
      <c r="D15" s="44"/>
      <c r="E15" s="23"/>
      <c r="F15" s="45" t="s">
        <v>17</v>
      </c>
      <c r="G15" s="47">
        <f>H15+I15+J15+K15+L15+M15+N15+O15+P15+Q15+R15+U15+S15+T15</f>
        <v>22885794.09</v>
      </c>
      <c r="H15" s="47">
        <v>1090143.19</v>
      </c>
      <c r="I15" s="47">
        <v>732927.96</v>
      </c>
      <c r="J15" s="47">
        <v>1409611.84</v>
      </c>
      <c r="K15" s="46">
        <v>1124096.04</v>
      </c>
      <c r="L15" s="47">
        <v>1400543.37</v>
      </c>
      <c r="M15" s="47">
        <v>1400000</v>
      </c>
      <c r="N15" s="47">
        <v>1104843.08</v>
      </c>
      <c r="O15" s="47">
        <v>1431128.9</v>
      </c>
      <c r="P15" s="47">
        <v>1881146.38</v>
      </c>
      <c r="Q15" s="47">
        <v>1921614.19</v>
      </c>
      <c r="R15" s="52">
        <v>1989186.96</v>
      </c>
      <c r="S15" s="52">
        <v>3930436.91</v>
      </c>
      <c r="T15" s="52">
        <v>1457639.54</v>
      </c>
      <c r="U15" s="52">
        <v>2012475.73</v>
      </c>
    </row>
    <row r="16" spans="1:21" s="1" customFormat="1" ht="41.25" customHeight="1" x14ac:dyDescent="0.25">
      <c r="A16" s="21"/>
      <c r="B16" s="54"/>
      <c r="C16" s="49"/>
      <c r="D16" s="49"/>
      <c r="E16" s="24"/>
      <c r="F16" s="45" t="s">
        <v>6</v>
      </c>
      <c r="G16" s="47">
        <f>H16+I16+J16+K16+L16+M16+N16+O16+P16+Q16+R16+U16+S16+T16</f>
        <v>3963468.48</v>
      </c>
      <c r="H16" s="47">
        <v>0</v>
      </c>
      <c r="I16" s="47">
        <v>0</v>
      </c>
      <c r="J16" s="47">
        <v>0</v>
      </c>
      <c r="K16" s="47">
        <v>0</v>
      </c>
      <c r="L16" s="47">
        <v>3763468.48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200000</v>
      </c>
      <c r="T16" s="47">
        <v>0</v>
      </c>
      <c r="U16" s="47">
        <v>0</v>
      </c>
    </row>
    <row r="17" spans="1:21" s="1" customFormat="1" ht="15" customHeight="1" x14ac:dyDescent="0.25">
      <c r="A17" s="14" t="s">
        <v>22</v>
      </c>
      <c r="B17" s="55" t="s">
        <v>34</v>
      </c>
      <c r="C17" s="39">
        <v>2014</v>
      </c>
      <c r="D17" s="39">
        <v>2027</v>
      </c>
      <c r="E17" s="22" t="s">
        <v>26</v>
      </c>
      <c r="F17" s="45" t="s">
        <v>5</v>
      </c>
      <c r="G17" s="52">
        <f>H17+I17+J17+K17+L17+M17+N17+O17+P17+Q17+R17+U17+S17+T17</f>
        <v>2980688.2700000005</v>
      </c>
      <c r="H17" s="52">
        <v>308936.84999999998</v>
      </c>
      <c r="I17" s="52">
        <v>290603.2</v>
      </c>
      <c r="J17" s="52">
        <v>180769.75</v>
      </c>
      <c r="K17" s="52">
        <v>238235.5</v>
      </c>
      <c r="L17" s="52">
        <v>288159.25</v>
      </c>
      <c r="M17" s="52">
        <v>616000</v>
      </c>
      <c r="N17" s="52">
        <v>120660.1</v>
      </c>
      <c r="O17" s="52">
        <v>20000</v>
      </c>
      <c r="P17" s="52">
        <v>148855</v>
      </c>
      <c r="Q17" s="52">
        <v>98620</v>
      </c>
      <c r="R17" s="52">
        <v>101050</v>
      </c>
      <c r="S17" s="52">
        <f>S18+S19</f>
        <v>420000</v>
      </c>
      <c r="T17" s="52">
        <v>56950.720000000001</v>
      </c>
      <c r="U17" s="52">
        <v>91847.9</v>
      </c>
    </row>
    <row r="18" spans="1:21" s="1" customFormat="1" ht="78" customHeight="1" x14ac:dyDescent="0.25">
      <c r="A18" s="15"/>
      <c r="B18" s="56"/>
      <c r="C18" s="44"/>
      <c r="D18" s="44"/>
      <c r="E18" s="23"/>
      <c r="F18" s="45" t="s">
        <v>17</v>
      </c>
      <c r="G18" s="47">
        <f>H18+I18+J18+K18+L18+M18+N18+O18+P18+Q18+R18+U18+S18+T18</f>
        <v>2890688.2700000005</v>
      </c>
      <c r="H18" s="47">
        <v>308936.84999999998</v>
      </c>
      <c r="I18" s="47">
        <v>290603.2</v>
      </c>
      <c r="J18" s="47">
        <v>180769.75</v>
      </c>
      <c r="K18" s="46">
        <v>238235.5</v>
      </c>
      <c r="L18" s="47">
        <v>288159.25</v>
      </c>
      <c r="M18" s="47">
        <v>616000</v>
      </c>
      <c r="N18" s="47">
        <v>120660.1</v>
      </c>
      <c r="O18" s="47">
        <v>20000</v>
      </c>
      <c r="P18" s="47">
        <v>148855</v>
      </c>
      <c r="Q18" s="47">
        <v>98620</v>
      </c>
      <c r="R18" s="47">
        <v>101050</v>
      </c>
      <c r="S18" s="47">
        <v>330000</v>
      </c>
      <c r="T18" s="47">
        <v>56950.720000000001</v>
      </c>
      <c r="U18" s="47">
        <v>91847.9</v>
      </c>
    </row>
    <row r="19" spans="1:21" s="1" customFormat="1" ht="38.25" customHeight="1" x14ac:dyDescent="0.25">
      <c r="A19" s="21"/>
      <c r="B19" s="57"/>
      <c r="C19" s="49"/>
      <c r="D19" s="49"/>
      <c r="E19" s="24"/>
      <c r="F19" s="45" t="s">
        <v>6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90000</v>
      </c>
      <c r="T19" s="47">
        <v>0</v>
      </c>
      <c r="U19" s="47">
        <v>0</v>
      </c>
    </row>
    <row r="20" spans="1:21" s="1" customFormat="1" ht="30.75" customHeight="1" x14ac:dyDescent="0.25">
      <c r="A20" s="14" t="s">
        <v>25</v>
      </c>
      <c r="B20" s="55" t="s">
        <v>33</v>
      </c>
      <c r="C20" s="39">
        <v>2014</v>
      </c>
      <c r="D20" s="39">
        <v>2027</v>
      </c>
      <c r="E20" s="22" t="s">
        <v>26</v>
      </c>
      <c r="F20" s="45" t="s">
        <v>5</v>
      </c>
      <c r="G20" s="52">
        <f>H20+I20+J20+K20+L20+M20+N20+O20+P20+Q20+R20+U20+S20+T20</f>
        <v>1190087.83</v>
      </c>
      <c r="H20" s="52">
        <v>239665.54</v>
      </c>
      <c r="I20" s="52">
        <v>335515.23</v>
      </c>
      <c r="J20" s="52">
        <v>120054.11</v>
      </c>
      <c r="K20" s="52">
        <v>81145.05</v>
      </c>
      <c r="L20" s="52">
        <v>68397.899999999994</v>
      </c>
      <c r="M20" s="52">
        <v>112000</v>
      </c>
      <c r="N20" s="52">
        <v>5025</v>
      </c>
      <c r="O20" s="52">
        <v>1825</v>
      </c>
      <c r="P20" s="52">
        <v>52960</v>
      </c>
      <c r="Q20" s="52">
        <v>25000</v>
      </c>
      <c r="R20" s="52">
        <v>13500</v>
      </c>
      <c r="S20" s="52">
        <v>10000</v>
      </c>
      <c r="T20" s="52">
        <v>50000</v>
      </c>
      <c r="U20" s="52">
        <v>75000</v>
      </c>
    </row>
    <row r="21" spans="1:21" s="1" customFormat="1" ht="75.75" customHeight="1" x14ac:dyDescent="0.25">
      <c r="A21" s="34"/>
      <c r="B21" s="58"/>
      <c r="C21" s="59"/>
      <c r="D21" s="59"/>
      <c r="E21" s="34"/>
      <c r="F21" s="45" t="s">
        <v>17</v>
      </c>
      <c r="G21" s="47">
        <f>H21+I21+J21+K21+L21+M21+N21+P21+O21+Q21+R21+U21+S21+T21</f>
        <v>1190087.83</v>
      </c>
      <c r="H21" s="47">
        <v>239665.54</v>
      </c>
      <c r="I21" s="47">
        <v>335515.23</v>
      </c>
      <c r="J21" s="47">
        <v>120054.11</v>
      </c>
      <c r="K21" s="47">
        <v>81145.05</v>
      </c>
      <c r="L21" s="47">
        <v>68397.899999999994</v>
      </c>
      <c r="M21" s="47">
        <v>112000</v>
      </c>
      <c r="N21" s="47">
        <v>5025</v>
      </c>
      <c r="O21" s="47">
        <v>1825</v>
      </c>
      <c r="P21" s="47">
        <v>52960</v>
      </c>
      <c r="Q21" s="47">
        <v>25000</v>
      </c>
      <c r="R21" s="47">
        <v>13500</v>
      </c>
      <c r="S21" s="47">
        <v>10000</v>
      </c>
      <c r="T21" s="47">
        <v>50000</v>
      </c>
      <c r="U21" s="47">
        <v>75000</v>
      </c>
    </row>
    <row r="22" spans="1:21" s="1" customFormat="1" ht="41.25" customHeight="1" x14ac:dyDescent="0.25">
      <c r="A22" s="35"/>
      <c r="B22" s="60"/>
      <c r="C22" s="61"/>
      <c r="D22" s="61"/>
      <c r="E22" s="35"/>
      <c r="F22" s="45" t="s">
        <v>6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</row>
    <row r="23" spans="1:21" s="1" customFormat="1" ht="26.25" customHeight="1" x14ac:dyDescent="0.25">
      <c r="A23" s="36" t="s">
        <v>38</v>
      </c>
      <c r="B23" s="51" t="s">
        <v>32</v>
      </c>
      <c r="C23" s="39">
        <v>2014</v>
      </c>
      <c r="D23" s="39">
        <v>2027</v>
      </c>
      <c r="E23" s="22" t="s">
        <v>26</v>
      </c>
      <c r="F23" s="45" t="s">
        <v>5</v>
      </c>
      <c r="G23" s="52">
        <f>H23+I23+J23+K23+L23+M23+N23+O23+P23+Q23+R23+U23+S23+T23</f>
        <v>17915066.789999999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f>N24+N25</f>
        <v>3537297.9</v>
      </c>
      <c r="O23" s="52">
        <v>0</v>
      </c>
      <c r="P23" s="52">
        <v>6200</v>
      </c>
      <c r="Q23" s="52" t="s">
        <v>40</v>
      </c>
      <c r="R23" s="52">
        <v>0</v>
      </c>
      <c r="S23" s="52">
        <f>S24+S25</f>
        <v>10163145.050000001</v>
      </c>
      <c r="T23" s="52">
        <v>0</v>
      </c>
      <c r="U23" s="52">
        <v>0</v>
      </c>
    </row>
    <row r="24" spans="1:21" s="1" customFormat="1" ht="80.25" customHeight="1" x14ac:dyDescent="0.25">
      <c r="A24" s="15"/>
      <c r="B24" s="53"/>
      <c r="C24" s="44"/>
      <c r="D24" s="44"/>
      <c r="E24" s="23"/>
      <c r="F24" s="45" t="s">
        <v>17</v>
      </c>
      <c r="G24" s="47">
        <f>H24+I24+J24+K24+L24+M24+N24+O24+P24+Q24+R24+U24+S24+T24</f>
        <v>1258037.08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372562.77</v>
      </c>
      <c r="O24" s="47">
        <v>0</v>
      </c>
      <c r="P24" s="47">
        <v>6200</v>
      </c>
      <c r="Q24" s="46" t="s">
        <v>41</v>
      </c>
      <c r="R24" s="47">
        <v>0</v>
      </c>
      <c r="S24" s="62">
        <v>660850.56999999995</v>
      </c>
      <c r="T24" s="47">
        <v>0</v>
      </c>
      <c r="U24" s="47">
        <v>0</v>
      </c>
    </row>
    <row r="25" spans="1:21" s="1" customFormat="1" ht="48.75" customHeight="1" x14ac:dyDescent="0.25">
      <c r="A25" s="21"/>
      <c r="B25" s="54"/>
      <c r="C25" s="49"/>
      <c r="D25" s="49"/>
      <c r="E25" s="24"/>
      <c r="F25" s="45" t="s">
        <v>6</v>
      </c>
      <c r="G25" s="47">
        <f>H25+I25+J25+K25+L25+M25+N25+O25+P25+Q25+R25+U25+S25+T25</f>
        <v>16657029.710000001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3164735.13</v>
      </c>
      <c r="O25" s="47">
        <v>0</v>
      </c>
      <c r="P25" s="47">
        <v>0</v>
      </c>
      <c r="Q25" s="47">
        <v>3990000.1</v>
      </c>
      <c r="R25" s="47">
        <v>0</v>
      </c>
      <c r="S25" s="47">
        <v>9502294.4800000004</v>
      </c>
      <c r="T25" s="47">
        <v>0</v>
      </c>
      <c r="U25" s="47">
        <v>0</v>
      </c>
    </row>
    <row r="26" spans="1:21" s="1" customFormat="1" ht="15" customHeight="1" x14ac:dyDescent="0.25">
      <c r="A26" s="25" t="s">
        <v>23</v>
      </c>
      <c r="B26" s="26"/>
      <c r="C26" s="26"/>
      <c r="D26" s="26"/>
      <c r="E26" s="27"/>
      <c r="F26" s="11" t="s">
        <v>5</v>
      </c>
      <c r="G26" s="10">
        <f>G8+G11+G14+G17+G20+G23</f>
        <v>117303348.8055</v>
      </c>
      <c r="H26" s="10">
        <f t="shared" ref="H26:M26" si="0">H8+H11+H14+H17+H23+H20</f>
        <v>6768565.0854999991</v>
      </c>
      <c r="I26" s="10">
        <f t="shared" si="0"/>
        <v>5653706.5800000001</v>
      </c>
      <c r="J26" s="10">
        <f t="shared" si="0"/>
        <v>5394746.0900000008</v>
      </c>
      <c r="K26" s="10">
        <f t="shared" si="0"/>
        <v>5399413.1899999995</v>
      </c>
      <c r="L26" s="10">
        <f t="shared" si="0"/>
        <v>9822295.7300000004</v>
      </c>
      <c r="M26" s="10">
        <f t="shared" si="0"/>
        <v>5563700</v>
      </c>
      <c r="N26" s="10">
        <f>N23+N17+N14+N11+N8+N20</f>
        <v>9918971.3300000001</v>
      </c>
      <c r="O26" s="10">
        <f>O23+O17+O14+O11+O8+O20</f>
        <v>6323536.1800000006</v>
      </c>
      <c r="P26" s="10">
        <f>P23+P17+P14+P11+P8+P20</f>
        <v>6595851.8699999992</v>
      </c>
      <c r="Q26" s="10">
        <f>Q23+Q17+Q14+Q11+Q8+Q20</f>
        <v>10981362.27</v>
      </c>
      <c r="R26" s="10">
        <f>R23+R20+R17+R14+R11+R8</f>
        <v>8086950.4100000001</v>
      </c>
      <c r="S26" s="10">
        <f>S23+S17+S14+S11+S8+S20</f>
        <v>22422736.870000001</v>
      </c>
      <c r="T26" s="10">
        <f t="shared" ref="S26:U27" si="1">T23+T17+T14+T11+T8+T20</f>
        <v>7054775.9199999999</v>
      </c>
      <c r="U26" s="10">
        <f t="shared" si="1"/>
        <v>7316737.2800000003</v>
      </c>
    </row>
    <row r="27" spans="1:21" s="1" customFormat="1" ht="48" customHeight="1" x14ac:dyDescent="0.25">
      <c r="A27" s="28"/>
      <c r="B27" s="29"/>
      <c r="C27" s="29"/>
      <c r="D27" s="29"/>
      <c r="E27" s="30"/>
      <c r="F27" s="11" t="s">
        <v>17</v>
      </c>
      <c r="G27" s="10">
        <f>G9+G12+G15+G18+G21+G24</f>
        <v>85168635.795499995</v>
      </c>
      <c r="H27" s="10">
        <f t="shared" ref="H27:M27" si="2">H24+H21+H18+H15+H12+H9</f>
        <v>6391116.0855</v>
      </c>
      <c r="I27" s="10">
        <f t="shared" si="2"/>
        <v>5060983.1500000004</v>
      </c>
      <c r="J27" s="10">
        <f t="shared" si="2"/>
        <v>4946298.07</v>
      </c>
      <c r="K27" s="10">
        <f t="shared" si="2"/>
        <v>4982765.91</v>
      </c>
      <c r="L27" s="10">
        <f t="shared" si="2"/>
        <v>5502615.3100000005</v>
      </c>
      <c r="M27" s="10">
        <f t="shared" si="2"/>
        <v>5423700</v>
      </c>
      <c r="N27" s="10">
        <f>N24+N18+N15+N12+N9+N21</f>
        <v>5421013.7999999998</v>
      </c>
      <c r="O27" s="10">
        <f>O24+O18+O15+O12+O9+O21</f>
        <v>5122086.57</v>
      </c>
      <c r="P27" s="10">
        <f>P24+P18+P15+P12+P9+P21</f>
        <v>5593119.1999999993</v>
      </c>
      <c r="Q27" s="10">
        <f>Q9+Q12+Q15+Q18+Q21+Q24</f>
        <v>5920234.8700000001</v>
      </c>
      <c r="R27" s="10">
        <f>R21+R18+R15+R12+R9</f>
        <v>6849587.7599999998</v>
      </c>
      <c r="S27" s="10">
        <f t="shared" si="1"/>
        <v>10174591.870000001</v>
      </c>
      <c r="T27" s="10">
        <f t="shared" si="1"/>
        <v>6764514.9199999999</v>
      </c>
      <c r="U27" s="10">
        <f t="shared" si="1"/>
        <v>7016008.2800000003</v>
      </c>
    </row>
    <row r="28" spans="1:21" s="1" customFormat="1" ht="30.75" customHeight="1" x14ac:dyDescent="0.25">
      <c r="A28" s="31"/>
      <c r="B28" s="32"/>
      <c r="C28" s="32"/>
      <c r="D28" s="32"/>
      <c r="E28" s="33"/>
      <c r="F28" s="11" t="s">
        <v>6</v>
      </c>
      <c r="G28" s="10">
        <f>G25+G22+G19+G16+G13+G10</f>
        <v>32044713.009999998</v>
      </c>
      <c r="H28" s="10">
        <f>H10+H13+H16+H19+H22+H25</f>
        <v>377448.99999999907</v>
      </c>
      <c r="I28" s="10">
        <f>I10+I13+I16+I19+I22+I25</f>
        <v>592723.43000000017</v>
      </c>
      <c r="J28" s="10">
        <f>J10+J13+J16+J19</f>
        <v>448448.02</v>
      </c>
      <c r="K28" s="10">
        <f>K10+K13+K16+K19+K22+K25</f>
        <v>416647.2799999998</v>
      </c>
      <c r="L28" s="10">
        <f>L10+L13+L16+L19+L22+L25</f>
        <v>4319680.42</v>
      </c>
      <c r="M28" s="10">
        <f>M10+M13+M16+M19+M22+M25</f>
        <v>140000</v>
      </c>
      <c r="N28" s="10">
        <f>N25+N19+N13+N10+N22</f>
        <v>4497957.53</v>
      </c>
      <c r="O28" s="10">
        <f>O25+O22+O19+O16+O13+O10</f>
        <v>1201449.6100000003</v>
      </c>
      <c r="P28" s="10">
        <f>P25+P19+P16+P13+P10+P22</f>
        <v>1002732.6699999999</v>
      </c>
      <c r="Q28" s="10">
        <f>Q25+Q22+Q19+Q16+Q13+Q10</f>
        <v>5061127.4000000004</v>
      </c>
      <c r="R28" s="10">
        <f>R10+R13+R16+R19+R22+R25</f>
        <v>1237362.6499999999</v>
      </c>
      <c r="S28" s="10">
        <f>S25+S22+S19+S16+S13+S10</f>
        <v>12248145</v>
      </c>
      <c r="T28" s="10">
        <f>T25+T22+T19+T16+T13+T10</f>
        <v>290261</v>
      </c>
      <c r="U28" s="10">
        <f>U25+U22+U19+U16+U13+U10</f>
        <v>300729</v>
      </c>
    </row>
    <row r="29" spans="1:21" s="1" customFormat="1" x14ac:dyDescent="0.25">
      <c r="C29" s="3"/>
      <c r="D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s="1" customFormat="1" x14ac:dyDescent="0.25">
      <c r="C30" s="3"/>
      <c r="D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s="1" customFormat="1" x14ac:dyDescent="0.25">
      <c r="B31" s="1">
        <f>B32+B33</f>
        <v>48055237.480000004</v>
      </c>
      <c r="C31" s="3"/>
      <c r="D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7"/>
      <c r="S31" s="3"/>
      <c r="T31" s="3"/>
      <c r="U31" s="3"/>
    </row>
    <row r="32" spans="1:21" s="1" customFormat="1" x14ac:dyDescent="0.25">
      <c r="B32" s="1">
        <v>41594652.130000003</v>
      </c>
      <c r="C32" s="3"/>
      <c r="D32" s="3"/>
      <c r="G32" s="9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2:21" s="1" customFormat="1" x14ac:dyDescent="0.25">
      <c r="B33" s="1">
        <v>6460585.3499999996</v>
      </c>
      <c r="C33" s="3"/>
      <c r="D33" s="3"/>
      <c r="G33" s="9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2:21" s="1" customFormat="1" x14ac:dyDescent="0.25">
      <c r="C34" s="3"/>
      <c r="D34" s="3"/>
      <c r="G34" s="9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2:21" s="1" customFormat="1" x14ac:dyDescent="0.25">
      <c r="C35" s="3"/>
      <c r="D35" s="3"/>
      <c r="G35" s="9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2:21" s="1" customFormat="1" x14ac:dyDescent="0.25">
      <c r="C36" s="3"/>
      <c r="D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2:21" s="1" customFormat="1" x14ac:dyDescent="0.25">
      <c r="C37" s="3"/>
      <c r="D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2:21" s="1" customFormat="1" x14ac:dyDescent="0.25">
      <c r="C38" s="3"/>
      <c r="D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2:21" s="1" customFormat="1" x14ac:dyDescent="0.25">
      <c r="C39" s="3"/>
      <c r="D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2:21" s="1" customFormat="1" x14ac:dyDescent="0.25">
      <c r="C40" s="3"/>
      <c r="D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2:21" s="1" customFormat="1" x14ac:dyDescent="0.25">
      <c r="C41" s="3"/>
      <c r="D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2:21" s="1" customFormat="1" x14ac:dyDescent="0.25">
      <c r="C42" s="3"/>
      <c r="D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2:21" s="1" customFormat="1" x14ac:dyDescent="0.25">
      <c r="C43" s="3"/>
      <c r="D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2:21" s="1" customFormat="1" x14ac:dyDescent="0.25">
      <c r="C44" s="3"/>
      <c r="D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2:21" s="1" customFormat="1" x14ac:dyDescent="0.25">
      <c r="C45" s="3"/>
      <c r="D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2:21" s="1" customFormat="1" x14ac:dyDescent="0.25">
      <c r="C46" s="3"/>
      <c r="D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2:21" s="1" customFormat="1" x14ac:dyDescent="0.25">
      <c r="C47" s="3"/>
      <c r="D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2:21" s="1" customFormat="1" x14ac:dyDescent="0.25">
      <c r="C48" s="3"/>
      <c r="D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3:21" s="1" customFormat="1" x14ac:dyDescent="0.25">
      <c r="C49" s="3"/>
      <c r="D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3:21" s="1" customFormat="1" x14ac:dyDescent="0.25">
      <c r="C50" s="3"/>
      <c r="D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3:21" s="1" customFormat="1" x14ac:dyDescent="0.25">
      <c r="C51" s="3"/>
      <c r="D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3:21" s="1" customFormat="1" x14ac:dyDescent="0.25">
      <c r="C52" s="3"/>
      <c r="D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3:21" s="1" customFormat="1" x14ac:dyDescent="0.25">
      <c r="C53" s="3"/>
      <c r="D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3:21" s="1" customFormat="1" x14ac:dyDescent="0.25">
      <c r="C54" s="3"/>
      <c r="D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3:21" s="1" customFormat="1" x14ac:dyDescent="0.25">
      <c r="C55" s="3"/>
      <c r="D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3:21" s="1" customFormat="1" x14ac:dyDescent="0.25">
      <c r="C56" s="3"/>
      <c r="D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3:21" s="1" customFormat="1" x14ac:dyDescent="0.25">
      <c r="C57" s="3"/>
      <c r="D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3:21" s="1" customFormat="1" x14ac:dyDescent="0.25">
      <c r="C58" s="3"/>
      <c r="D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3:21" s="1" customFormat="1" x14ac:dyDescent="0.25">
      <c r="C59" s="3"/>
      <c r="D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3:21" s="1" customFormat="1" x14ac:dyDescent="0.25">
      <c r="C60" s="3"/>
      <c r="D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3:21" s="1" customFormat="1" x14ac:dyDescent="0.25">
      <c r="C61" s="3"/>
      <c r="D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3:21" s="1" customFormat="1" x14ac:dyDescent="0.25">
      <c r="C62" s="3"/>
      <c r="D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3:21" s="1" customFormat="1" x14ac:dyDescent="0.25">
      <c r="C63" s="3"/>
      <c r="D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3:21" s="1" customFormat="1" x14ac:dyDescent="0.25">
      <c r="C64" s="3"/>
      <c r="D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3:21" s="1" customFormat="1" x14ac:dyDescent="0.25">
      <c r="C65" s="3"/>
      <c r="D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3:21" s="1" customFormat="1" x14ac:dyDescent="0.25">
      <c r="C66" s="3"/>
      <c r="D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3:21" s="1" customFormat="1" x14ac:dyDescent="0.25">
      <c r="C67" s="3"/>
      <c r="D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3:21" s="1" customFormat="1" x14ac:dyDescent="0.25">
      <c r="C68" s="3"/>
      <c r="D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3:21" s="1" customFormat="1" x14ac:dyDescent="0.25">
      <c r="C69" s="3"/>
      <c r="D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3:21" s="1" customFormat="1" x14ac:dyDescent="0.25">
      <c r="C70" s="3"/>
      <c r="D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3:21" s="1" customFormat="1" x14ac:dyDescent="0.25">
      <c r="C71" s="3"/>
      <c r="D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3:21" s="1" customFormat="1" x14ac:dyDescent="0.25">
      <c r="C72" s="3"/>
      <c r="D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3:21" s="1" customFormat="1" x14ac:dyDescent="0.25">
      <c r="C73" s="3"/>
      <c r="D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3:21" s="1" customFormat="1" x14ac:dyDescent="0.25">
      <c r="C74" s="3"/>
      <c r="D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3:21" s="1" customFormat="1" x14ac:dyDescent="0.25">
      <c r="C75" s="3"/>
      <c r="D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3:21" s="1" customFormat="1" x14ac:dyDescent="0.25">
      <c r="C76" s="3"/>
      <c r="D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3:21" s="1" customFormat="1" x14ac:dyDescent="0.25">
      <c r="C77" s="3"/>
      <c r="D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3:21" s="1" customFormat="1" x14ac:dyDescent="0.25">
      <c r="C78" s="3"/>
      <c r="D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3:21" s="1" customFormat="1" x14ac:dyDescent="0.25">
      <c r="C79" s="3"/>
      <c r="D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3:21" s="1" customFormat="1" x14ac:dyDescent="0.25">
      <c r="C80" s="3"/>
      <c r="D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3:21" s="1" customFormat="1" x14ac:dyDescent="0.25">
      <c r="C81" s="3"/>
      <c r="D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3:21" s="1" customFormat="1" x14ac:dyDescent="0.25">
      <c r="C82" s="3"/>
      <c r="D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3:21" s="1" customFormat="1" x14ac:dyDescent="0.25">
      <c r="C83" s="3"/>
      <c r="D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3:21" s="1" customFormat="1" x14ac:dyDescent="0.25">
      <c r="C84" s="3"/>
      <c r="D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3:21" s="1" customFormat="1" x14ac:dyDescent="0.25">
      <c r="C85" s="3"/>
      <c r="D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3:21" s="1" customFormat="1" x14ac:dyDescent="0.25">
      <c r="C86" s="3"/>
      <c r="D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3:21" s="1" customFormat="1" x14ac:dyDescent="0.25">
      <c r="C87" s="3"/>
      <c r="D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3:21" s="1" customFormat="1" x14ac:dyDescent="0.25">
      <c r="C88" s="3"/>
      <c r="D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3:21" s="1" customFormat="1" x14ac:dyDescent="0.25">
      <c r="C89" s="3"/>
      <c r="D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3:21" s="1" customFormat="1" x14ac:dyDescent="0.25">
      <c r="C90" s="3"/>
      <c r="D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3:21" s="1" customFormat="1" x14ac:dyDescent="0.25">
      <c r="C91" s="3"/>
      <c r="D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3:21" s="1" customFormat="1" x14ac:dyDescent="0.25">
      <c r="C92" s="3"/>
      <c r="D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3:21" s="1" customFormat="1" x14ac:dyDescent="0.25">
      <c r="C93" s="3"/>
      <c r="D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3:21" s="1" customFormat="1" x14ac:dyDescent="0.25">
      <c r="C94" s="3"/>
      <c r="D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3:21" s="1" customFormat="1" x14ac:dyDescent="0.25">
      <c r="C95" s="3"/>
      <c r="D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3:21" s="1" customFormat="1" x14ac:dyDescent="0.25">
      <c r="C96" s="3"/>
      <c r="D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3:21" s="1" customFormat="1" x14ac:dyDescent="0.25">
      <c r="C97" s="3"/>
      <c r="D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3:21" s="1" customFormat="1" x14ac:dyDescent="0.25">
      <c r="C98" s="3"/>
      <c r="D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3:21" s="1" customFormat="1" x14ac:dyDescent="0.25">
      <c r="C99" s="3"/>
      <c r="D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3:21" s="1" customFormat="1" x14ac:dyDescent="0.25">
      <c r="C100" s="3"/>
      <c r="D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3:21" s="1" customFormat="1" x14ac:dyDescent="0.25">
      <c r="C101" s="3"/>
      <c r="D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3:21" s="1" customFormat="1" x14ac:dyDescent="0.25">
      <c r="C102" s="3"/>
      <c r="D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3:21" s="1" customFormat="1" x14ac:dyDescent="0.25">
      <c r="C103" s="3"/>
      <c r="D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3:21" s="1" customFormat="1" x14ac:dyDescent="0.25">
      <c r="C104" s="3"/>
      <c r="D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3:21" s="1" customFormat="1" x14ac:dyDescent="0.25">
      <c r="C105" s="3"/>
      <c r="D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3:21" s="1" customFormat="1" x14ac:dyDescent="0.25">
      <c r="C106" s="3"/>
      <c r="D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3:21" s="1" customFormat="1" x14ac:dyDescent="0.25">
      <c r="C107" s="3"/>
      <c r="D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3:21" s="1" customFormat="1" x14ac:dyDescent="0.25">
      <c r="C108" s="3"/>
      <c r="D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3:21" s="1" customFormat="1" x14ac:dyDescent="0.25">
      <c r="C109" s="3"/>
      <c r="D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3:21" s="1" customFormat="1" x14ac:dyDescent="0.25">
      <c r="C110" s="3"/>
      <c r="D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3:21" s="1" customFormat="1" x14ac:dyDescent="0.25">
      <c r="C111" s="3"/>
      <c r="D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3:21" s="1" customFormat="1" x14ac:dyDescent="0.25">
      <c r="C112" s="3"/>
      <c r="D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3:21" s="1" customFormat="1" x14ac:dyDescent="0.25">
      <c r="C113" s="3"/>
      <c r="D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3:21" s="1" customFormat="1" x14ac:dyDescent="0.25">
      <c r="C114" s="3"/>
      <c r="D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3:21" s="1" customFormat="1" x14ac:dyDescent="0.25">
      <c r="C115" s="3"/>
      <c r="D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3:21" s="1" customFormat="1" x14ac:dyDescent="0.25">
      <c r="C116" s="3"/>
      <c r="D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3:21" s="1" customFormat="1" x14ac:dyDescent="0.25">
      <c r="C117" s="3"/>
      <c r="D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3:21" s="1" customFormat="1" x14ac:dyDescent="0.25">
      <c r="C118" s="3"/>
      <c r="D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3:21" s="1" customFormat="1" x14ac:dyDescent="0.25">
      <c r="C119" s="3"/>
      <c r="D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3:21" s="1" customFormat="1" x14ac:dyDescent="0.25">
      <c r="C120" s="3"/>
      <c r="D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3:21" s="1" customFormat="1" x14ac:dyDescent="0.25">
      <c r="C121" s="3"/>
      <c r="D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3:21" s="1" customFormat="1" x14ac:dyDescent="0.25">
      <c r="C122" s="3"/>
      <c r="D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3:21" s="1" customFormat="1" x14ac:dyDescent="0.25">
      <c r="C123" s="3"/>
      <c r="D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3:21" s="1" customFormat="1" x14ac:dyDescent="0.25">
      <c r="C124" s="3"/>
      <c r="D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3:21" s="1" customFormat="1" x14ac:dyDescent="0.25">
      <c r="C125" s="3"/>
      <c r="D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3:21" s="1" customFormat="1" x14ac:dyDescent="0.25">
      <c r="C126" s="3"/>
      <c r="D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3:21" s="1" customFormat="1" x14ac:dyDescent="0.25">
      <c r="C127" s="3"/>
      <c r="D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3:21" s="1" customFormat="1" x14ac:dyDescent="0.25">
      <c r="C128" s="3"/>
      <c r="D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3:21" s="1" customFormat="1" x14ac:dyDescent="0.25">
      <c r="C129" s="3"/>
      <c r="D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3:21" s="1" customFormat="1" x14ac:dyDescent="0.25">
      <c r="C130" s="3"/>
      <c r="D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3:21" s="1" customFormat="1" x14ac:dyDescent="0.25">
      <c r="C131" s="3"/>
      <c r="D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3:21" s="1" customFormat="1" x14ac:dyDescent="0.25">
      <c r="C132" s="3"/>
      <c r="D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3:21" s="1" customFormat="1" x14ac:dyDescent="0.25">
      <c r="C133" s="3"/>
      <c r="D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3:21" s="1" customFormat="1" x14ac:dyDescent="0.25">
      <c r="C134" s="3"/>
      <c r="D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3:21" s="1" customFormat="1" x14ac:dyDescent="0.25">
      <c r="C135" s="3"/>
      <c r="D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3:21" s="1" customFormat="1" x14ac:dyDescent="0.25">
      <c r="C136" s="3"/>
      <c r="D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3:21" s="1" customFormat="1" x14ac:dyDescent="0.25">
      <c r="C137" s="3"/>
      <c r="D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3:21" s="1" customFormat="1" x14ac:dyDescent="0.25">
      <c r="C138" s="3"/>
      <c r="D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3:21" s="1" customFormat="1" x14ac:dyDescent="0.25">
      <c r="C139" s="3"/>
      <c r="D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3:21" s="1" customFormat="1" x14ac:dyDescent="0.25">
      <c r="C140" s="3"/>
      <c r="D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3:21" s="1" customFormat="1" x14ac:dyDescent="0.25">
      <c r="C141" s="3"/>
      <c r="D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3:21" s="1" customFormat="1" x14ac:dyDescent="0.25">
      <c r="C142" s="3"/>
      <c r="D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3:21" s="1" customFormat="1" x14ac:dyDescent="0.25">
      <c r="C143" s="3"/>
      <c r="D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3:21" s="1" customFormat="1" x14ac:dyDescent="0.25">
      <c r="C144" s="3"/>
      <c r="D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3:21" s="1" customFormat="1" x14ac:dyDescent="0.25">
      <c r="C145" s="3"/>
      <c r="D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3:21" s="1" customFormat="1" x14ac:dyDescent="0.25">
      <c r="C146" s="3"/>
      <c r="D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3:21" s="1" customFormat="1" x14ac:dyDescent="0.25">
      <c r="C147" s="3"/>
      <c r="D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3:21" s="1" customFormat="1" x14ac:dyDescent="0.25">
      <c r="C148" s="3"/>
      <c r="D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3:21" s="1" customFormat="1" x14ac:dyDescent="0.25">
      <c r="C149" s="3"/>
      <c r="D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3:21" s="1" customFormat="1" x14ac:dyDescent="0.25">
      <c r="C150" s="3"/>
      <c r="D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3:21" s="1" customFormat="1" x14ac:dyDescent="0.25">
      <c r="C151" s="3"/>
      <c r="D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3:21" s="1" customFormat="1" x14ac:dyDescent="0.25">
      <c r="C152" s="3"/>
      <c r="D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3:21" s="1" customFormat="1" x14ac:dyDescent="0.25">
      <c r="C153" s="3"/>
      <c r="D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</sheetData>
  <mergeCells count="44">
    <mergeCell ref="D14:D16"/>
    <mergeCell ref="A26:E28"/>
    <mergeCell ref="A20:A22"/>
    <mergeCell ref="B20:B22"/>
    <mergeCell ref="C20:C22"/>
    <mergeCell ref="D20:D22"/>
    <mergeCell ref="E20:E22"/>
    <mergeCell ref="E23:E25"/>
    <mergeCell ref="A23:A25"/>
    <mergeCell ref="B23:B25"/>
    <mergeCell ref="C23:C25"/>
    <mergeCell ref="D23:D25"/>
    <mergeCell ref="G4:U4"/>
    <mergeCell ref="H5:U5"/>
    <mergeCell ref="G5:G6"/>
    <mergeCell ref="F4:F6"/>
    <mergeCell ref="A17:A19"/>
    <mergeCell ref="B17:B19"/>
    <mergeCell ref="C17:C19"/>
    <mergeCell ref="D17:D19"/>
    <mergeCell ref="B14:B16"/>
    <mergeCell ref="E14:E16"/>
    <mergeCell ref="E17:E19"/>
    <mergeCell ref="A8:A10"/>
    <mergeCell ref="B8:B10"/>
    <mergeCell ref="C14:C16"/>
    <mergeCell ref="E8:E10"/>
    <mergeCell ref="A14:A16"/>
    <mergeCell ref="G1:U1"/>
    <mergeCell ref="A11:A13"/>
    <mergeCell ref="B11:B13"/>
    <mergeCell ref="C8:C10"/>
    <mergeCell ref="D8:D10"/>
    <mergeCell ref="C11:C13"/>
    <mergeCell ref="D11:D13"/>
    <mergeCell ref="E11:E13"/>
    <mergeCell ref="E3:E6"/>
    <mergeCell ref="F3:U3"/>
    <mergeCell ref="A2:U2"/>
    <mergeCell ref="D4:D6"/>
    <mergeCell ref="C4:C6"/>
    <mergeCell ref="B3:B6"/>
    <mergeCell ref="C3:D3"/>
    <mergeCell ref="A3:A6"/>
  </mergeCells>
  <phoneticPr fontId="5" type="noConversion"/>
  <pageMargins left="0.23622047244094491" right="0.19685039370078741" top="0.19685039370078741" bottom="0.19685039370078741" header="0.19685039370078741" footer="0.15748031496062992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2018-02-02T08:38:34Z</cp:lastPrinted>
  <dcterms:created xsi:type="dcterms:W3CDTF">2006-09-28T05:33:49Z</dcterms:created>
  <dcterms:modified xsi:type="dcterms:W3CDTF">2025-09-24T06:01:24Z</dcterms:modified>
</cp:coreProperties>
</file>